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4to Trimestre 2018\PUBLICACION\INFORMACION PRESUPUESTARIA\"/>
    </mc:Choice>
  </mc:AlternateContent>
  <bookViews>
    <workbookView xWindow="0" yWindow="0" windowWidth="28800" windowHeight="11430"/>
  </bookViews>
  <sheets>
    <sheet name="EA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J33" i="1"/>
  <c r="G33" i="1"/>
  <c r="J32" i="1"/>
  <c r="G32" i="1"/>
  <c r="I31" i="1"/>
  <c r="J31" i="1" s="1"/>
  <c r="H31" i="1"/>
  <c r="F31" i="1"/>
  <c r="F30" i="1" s="1"/>
  <c r="G30" i="1" s="1"/>
  <c r="I30" i="1"/>
  <c r="J30" i="1" s="1"/>
  <c r="H30" i="1"/>
  <c r="J29" i="1"/>
  <c r="J28" i="1"/>
  <c r="G28" i="1"/>
  <c r="I27" i="1"/>
  <c r="H27" i="1"/>
  <c r="F27" i="1"/>
  <c r="E27" i="1"/>
  <c r="J26" i="1"/>
  <c r="G26" i="1"/>
  <c r="I25" i="1"/>
  <c r="J25" i="1" s="1"/>
  <c r="H25" i="1"/>
  <c r="F25" i="1"/>
  <c r="G25" i="1" s="1"/>
  <c r="H24" i="1"/>
  <c r="E24" i="1"/>
  <c r="J23" i="1"/>
  <c r="G22" i="1"/>
  <c r="I21" i="1"/>
  <c r="H21" i="1"/>
  <c r="G21" i="1"/>
  <c r="F21" i="1"/>
  <c r="J20" i="1"/>
  <c r="G20" i="1"/>
  <c r="I19" i="1"/>
  <c r="J19" i="1" s="1"/>
  <c r="H19" i="1"/>
  <c r="F19" i="1"/>
  <c r="G19" i="1" s="1"/>
  <c r="J18" i="1"/>
  <c r="G18" i="1"/>
  <c r="I17" i="1"/>
  <c r="J17" i="1" s="1"/>
  <c r="H17" i="1"/>
  <c r="H16" i="1" s="1"/>
  <c r="G17" i="1"/>
  <c r="F17" i="1"/>
  <c r="J15" i="1"/>
  <c r="J14" i="1"/>
  <c r="I13" i="1"/>
  <c r="I10" i="1" s="1"/>
  <c r="H13" i="1"/>
  <c r="J12" i="1"/>
  <c r="I11" i="1"/>
  <c r="H11" i="1"/>
  <c r="F11" i="1"/>
  <c r="E11" i="1"/>
  <c r="J11" i="1" s="1"/>
  <c r="H10" i="1"/>
  <c r="F10" i="1"/>
  <c r="I16" i="1" l="1"/>
  <c r="J16" i="1" s="1"/>
  <c r="J27" i="1"/>
  <c r="F16" i="1"/>
  <c r="G16" i="1" s="1"/>
  <c r="G27" i="1"/>
  <c r="H35" i="1"/>
  <c r="F24" i="1"/>
  <c r="G24" i="1" s="1"/>
  <c r="J10" i="1"/>
  <c r="J13" i="1"/>
  <c r="I24" i="1"/>
  <c r="J24" i="1" s="1"/>
  <c r="G31" i="1"/>
  <c r="E10" i="1"/>
  <c r="G11" i="1"/>
  <c r="F35" i="1" l="1"/>
  <c r="I35" i="1"/>
  <c r="G10" i="1"/>
  <c r="G35" i="1" s="1"/>
  <c r="E35" i="1"/>
  <c r="J35" i="1" s="1"/>
</calcChain>
</file>

<file path=xl/comments1.xml><?xml version="1.0" encoding="utf-8"?>
<comments xmlns="http://schemas.openxmlformats.org/spreadsheetml/2006/main">
  <authors>
    <author>DGCG</author>
  </authors>
  <commentList>
    <comment ref="H68" authorId="0" shapeId="0">
      <text>
        <r>
          <rPr>
            <b/>
            <sz val="9"/>
            <color indexed="81"/>
            <rFont val="Tahoma"/>
            <family val="2"/>
          </rPr>
          <t>DGCG:
Recaudado menos Estimado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<sst xmlns="http://schemas.openxmlformats.org/spreadsheetml/2006/main" count="45" uniqueCount="36">
  <si>
    <t>ESTADO ANALÍTICO DE INGRESOS</t>
  </si>
  <si>
    <t>POR FUENTE DE FINANCIAMIENTO Y FUENTE DE FINANCIAMIENTO/RUBRO</t>
  </si>
  <si>
    <t>Del 1 de Enero al 31 de Diciembre de 2018</t>
  </si>
  <si>
    <t xml:space="preserve">Ente Público:      </t>
  </si>
  <si>
    <t xml:space="preserve">       INSTITUTO TECNOLÓGICO SUPERIOR DE PURÍSIMA DEL RINCÓN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</si>
  <si>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</si>
  <si>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</si>
  <si>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</si>
  <si>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</si>
  <si>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</si>
  <si>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</si>
  <si>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</si>
  <si>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</si>
  <si>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</si>
  <si>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</si>
  <si>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</si>
  <si>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</si>
  <si>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</si>
  <si>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Total</t>
  </si>
  <si>
    <t>Ingresos excedentes¹</t>
  </si>
  <si>
    <t>Estado Analítico de Ingresos
Por Fuente de Financiamiento</t>
  </si>
  <si>
    <t>INGRESOS PROPIOS</t>
  </si>
  <si>
    <t>PRODUCTOS</t>
  </si>
  <si>
    <t>PRODUCTOS DE TIPO CORRIENTE</t>
  </si>
  <si>
    <t>APROVECHAMIENTOS</t>
  </si>
  <si>
    <t>APROVECHAMIENTOS NO COMPRENDIDOS EN</t>
  </si>
  <si>
    <t>RECURSOS FEDERALES</t>
  </si>
  <si>
    <t>PARTICIPACIONES Y APORTACIONES</t>
  </si>
  <si>
    <t>CONVENIOS</t>
  </si>
  <si>
    <t>TRANS., ASIGNACIONES, SUBSIDIOS Y</t>
  </si>
  <si>
    <t>TRANS. INTERNAS Y ASIGN A SECTOR PUB.</t>
  </si>
  <si>
    <t>RECURSOS ESTATALES</t>
  </si>
  <si>
    <t>OTROS RECURSOS</t>
  </si>
  <si>
    <t>APROVECHAMIENTOS  TIPO CORRIENTE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</si>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</sst>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2" borderId="0" xfId="2" applyFont="1" applyFill="1"/>
    <xf numFmtId="0" fontId="4" fillId="2" borderId="0" xfId="2" applyFont="1" applyFill="1" applyBorder="1"/>
    <xf numFmtId="0" fontId="2" fillId="2" borderId="0" xfId="0" applyFont="1" applyFill="1" applyBorder="1"/>
    <xf numFmtId="0" fontId="4" fillId="2" borderId="0" xfId="2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Alignment="1">
      <alignment horizontal="center"/>
    </xf>
    <xf numFmtId="37" fontId="3" fillId="3" borderId="2" xfId="2" applyNumberFormat="1" applyFont="1" applyFill="1" applyBorder="1" applyAlignment="1">
      <alignment horizontal="center" vertical="center"/>
    </xf>
    <xf numFmtId="37" fontId="3" fillId="3" borderId="2" xfId="2" applyNumberFormat="1" applyFont="1" applyFill="1" applyBorder="1" applyAlignment="1">
      <alignment horizontal="center" wrapText="1"/>
    </xf>
    <xf numFmtId="0" fontId="2" fillId="2" borderId="0" xfId="2" applyFont="1" applyFill="1"/>
    <xf numFmtId="0" fontId="5" fillId="2" borderId="3" xfId="2" applyFont="1" applyFill="1" applyBorder="1"/>
    <xf numFmtId="0" fontId="5" fillId="2" borderId="4" xfId="2" applyFont="1" applyFill="1" applyBorder="1"/>
    <xf numFmtId="0" fontId="5" fillId="2" borderId="5" xfId="2" applyFont="1" applyFill="1" applyBorder="1"/>
    <xf numFmtId="43" fontId="5" fillId="2" borderId="6" xfId="1" applyFont="1" applyFill="1" applyBorder="1" applyAlignment="1">
      <alignment horizontal="center"/>
    </xf>
    <xf numFmtId="43" fontId="6" fillId="2" borderId="9" xfId="1" applyFont="1" applyFill="1" applyBorder="1" applyAlignment="1">
      <alignment vertical="center" wrapText="1"/>
    </xf>
    <xf numFmtId="4" fontId="2" fillId="0" borderId="0" xfId="0" applyNumberFormat="1" applyFont="1"/>
    <xf numFmtId="4" fontId="2" fillId="0" borderId="9" xfId="0" applyNumberFormat="1" applyFont="1" applyBorder="1"/>
    <xf numFmtId="0" fontId="2" fillId="0" borderId="0" xfId="0" applyFont="1"/>
    <xf numFmtId="0" fontId="5" fillId="2" borderId="1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wrapText="1"/>
    </xf>
    <xf numFmtId="43" fontId="5" fillId="2" borderId="12" xfId="1" applyFont="1" applyFill="1" applyBorder="1" applyAlignment="1">
      <alignment horizontal="center"/>
    </xf>
    <xf numFmtId="43" fontId="6" fillId="2" borderId="2" xfId="1" applyFont="1" applyFill="1" applyBorder="1" applyAlignment="1">
      <alignment vertical="center" wrapText="1"/>
    </xf>
    <xf numFmtId="37" fontId="3" fillId="3" borderId="3" xfId="2" applyNumberFormat="1" applyFont="1" applyFill="1" applyBorder="1" applyAlignment="1">
      <alignment horizontal="center" vertical="center" wrapText="1"/>
    </xf>
    <xf numFmtId="37" fontId="3" fillId="3" borderId="4" xfId="2" applyNumberFormat="1" applyFont="1" applyFill="1" applyBorder="1" applyAlignment="1">
      <alignment horizontal="center" vertical="center" wrapText="1"/>
    </xf>
    <xf numFmtId="37" fontId="3" fillId="3" borderId="5" xfId="2" applyNumberFormat="1" applyFont="1" applyFill="1" applyBorder="1" applyAlignment="1">
      <alignment horizontal="center" vertical="center" wrapText="1"/>
    </xf>
    <xf numFmtId="37" fontId="3" fillId="3" borderId="13" xfId="2" applyNumberFormat="1" applyFont="1" applyFill="1" applyBorder="1" applyAlignment="1">
      <alignment horizontal="center" vertical="center"/>
    </xf>
    <xf numFmtId="37" fontId="3" fillId="3" borderId="14" xfId="2" applyNumberFormat="1" applyFont="1" applyFill="1" applyBorder="1" applyAlignment="1">
      <alignment horizontal="center" vertical="center"/>
    </xf>
    <xf numFmtId="37" fontId="3" fillId="3" borderId="15" xfId="2" applyNumberFormat="1" applyFont="1" applyFill="1" applyBorder="1" applyAlignment="1">
      <alignment horizontal="center" vertical="center"/>
    </xf>
    <xf numFmtId="37" fontId="3" fillId="3" borderId="6" xfId="2" applyNumberFormat="1" applyFont="1" applyFill="1" applyBorder="1" applyAlignment="1">
      <alignment horizontal="center" vertical="center" wrapText="1"/>
    </xf>
    <xf numFmtId="37" fontId="3" fillId="3" borderId="7" xfId="2" applyNumberFormat="1" applyFont="1" applyFill="1" applyBorder="1" applyAlignment="1">
      <alignment horizontal="center" vertical="center" wrapText="1"/>
    </xf>
    <xf numFmtId="37" fontId="3" fillId="3" borderId="0" xfId="2" applyNumberFormat="1" applyFont="1" applyFill="1" applyBorder="1" applyAlignment="1">
      <alignment horizontal="center" vertical="center" wrapText="1"/>
    </xf>
    <xf numFmtId="37" fontId="3" fillId="3" borderId="8" xfId="2" applyNumberFormat="1" applyFont="1" applyFill="1" applyBorder="1" applyAlignment="1">
      <alignment horizontal="center" vertical="center" wrapText="1"/>
    </xf>
    <xf numFmtId="37" fontId="3" fillId="3" borderId="12" xfId="2" applyNumberFormat="1" applyFont="1" applyFill="1" applyBorder="1" applyAlignment="1">
      <alignment horizontal="center" vertical="center" wrapText="1"/>
    </xf>
    <xf numFmtId="37" fontId="3" fillId="3" borderId="10" xfId="2" applyNumberFormat="1" applyFont="1" applyFill="1" applyBorder="1" applyAlignment="1">
      <alignment horizontal="center" vertical="center" wrapText="1"/>
    </xf>
    <xf numFmtId="37" fontId="3" fillId="3" borderId="1" xfId="2" applyNumberFormat="1" applyFont="1" applyFill="1" applyBorder="1" applyAlignment="1">
      <alignment horizontal="center" vertical="center" wrapText="1"/>
    </xf>
    <xf numFmtId="37" fontId="3" fillId="3" borderId="11" xfId="2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/>
    </xf>
    <xf numFmtId="43" fontId="5" fillId="2" borderId="3" xfId="1" applyFont="1" applyFill="1" applyBorder="1" applyAlignment="1">
      <alignment horizontal="center"/>
    </xf>
    <xf numFmtId="0" fontId="2" fillId="0" borderId="7" xfId="0" applyFont="1" applyBorder="1"/>
    <xf numFmtId="0" fontId="7" fillId="2" borderId="0" xfId="2" applyFont="1" applyFill="1" applyBorder="1" applyAlignment="1">
      <alignment horizontal="left"/>
    </xf>
    <xf numFmtId="0" fontId="2" fillId="2" borderId="8" xfId="0" applyFont="1" applyFill="1" applyBorder="1"/>
    <xf numFmtId="43" fontId="9" fillId="2" borderId="9" xfId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4" fontId="2" fillId="0" borderId="0" xfId="0" applyNumberFormat="1" applyFont="1" applyBorder="1" applyAlignment="1">
      <alignment horizontal="right"/>
    </xf>
    <xf numFmtId="4" fontId="2" fillId="0" borderId="7" xfId="0" applyNumberFormat="1" applyFont="1" applyBorder="1"/>
    <xf numFmtId="0" fontId="2" fillId="0" borderId="9" xfId="0" applyFont="1" applyBorder="1" applyAlignment="1">
      <alignment horizontal="right"/>
    </xf>
    <xf numFmtId="4" fontId="2" fillId="0" borderId="0" xfId="0" applyNumberFormat="1" applyFont="1" applyBorder="1"/>
    <xf numFmtId="0" fontId="2" fillId="0" borderId="9" xfId="0" applyFont="1" applyBorder="1"/>
    <xf numFmtId="0" fontId="2" fillId="0" borderId="0" xfId="0" applyFont="1" applyBorder="1"/>
    <xf numFmtId="0" fontId="2" fillId="0" borderId="8" xfId="0" applyFont="1" applyBorder="1"/>
    <xf numFmtId="0" fontId="2" fillId="0" borderId="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5" fillId="2" borderId="10" xfId="2" applyFont="1" applyFill="1" applyBorder="1" applyAlignment="1">
      <alignment horizontal="left" vertical="center"/>
    </xf>
    <xf numFmtId="4" fontId="2" fillId="0" borderId="12" xfId="0" applyNumberFormat="1" applyFont="1" applyBorder="1"/>
    <xf numFmtId="43" fontId="5" fillId="2" borderId="10" xfId="1" applyFont="1" applyFill="1" applyBorder="1" applyAlignment="1">
      <alignment horizontal="center"/>
    </xf>
    <xf numFmtId="0" fontId="10" fillId="2" borderId="13" xfId="2" applyFont="1" applyFill="1" applyBorder="1" applyAlignment="1">
      <alignment horizontal="centerContinuous"/>
    </xf>
    <xf numFmtId="0" fontId="10" fillId="2" borderId="14" xfId="2" applyFont="1" applyFill="1" applyBorder="1" applyAlignment="1">
      <alignment horizontal="centerContinuous"/>
    </xf>
    <xf numFmtId="0" fontId="10" fillId="2" borderId="14" xfId="2" applyFont="1" applyFill="1" applyBorder="1" applyAlignment="1">
      <alignment horizontal="left" wrapText="1" indent="1"/>
    </xf>
    <xf numFmtId="0" fontId="11" fillId="2" borderId="0" xfId="0" applyFont="1" applyFill="1"/>
    <xf numFmtId="0" fontId="11" fillId="0" borderId="0" xfId="0" applyFont="1"/>
    <xf numFmtId="43" fontId="12" fillId="2" borderId="4" xfId="1" applyFont="1" applyFill="1" applyBorder="1" applyAlignment="1">
      <alignment vertical="top" wrapText="1"/>
    </xf>
    <xf numFmtId="43" fontId="13" fillId="0" borderId="13" xfId="1" applyFont="1" applyBorder="1" applyAlignment="1">
      <alignment horizontal="center" vertical="top" wrapText="1"/>
    </xf>
    <xf numFmtId="43" fontId="13" fillId="0" borderId="15" xfId="1" applyFont="1" applyBorder="1" applyAlignment="1">
      <alignment horizontal="center" vertical="top" wrapText="1"/>
    </xf>
    <xf numFmtId="43" fontId="14" fillId="2" borderId="2" xfId="1" applyFont="1" applyFill="1" applyBorder="1" applyAlignment="1">
      <alignment vertical="center" wrapText="1"/>
    </xf>
    <xf numFmtId="0" fontId="12" fillId="2" borderId="0" xfId="0" applyFont="1" applyFill="1" applyAlignment="1">
      <alignment horizontal="left" vertical="top" wrapText="1"/>
    </xf>
    <xf numFmtId="0" fontId="4" fillId="2" borderId="0" xfId="0" applyFont="1" applyFill="1" applyBorder="1" applyAlignment="1" applyProtection="1">
      <alignment horizontal="center"/>
      <protection locked="0"/>
    </xf>
    <xf numFmtId="43" fontId="8" fillId="2" borderId="0" xfId="1" applyFont="1" applyFill="1" applyBorder="1" applyProtection="1"/>
    <xf numFmtId="0" fontId="3" fillId="2" borderId="0" xfId="0" applyFont="1" applyFill="1" applyBorder="1" applyAlignment="1" applyProtection="1">
      <alignment horizontal="center" vertical="top" wrapText="1"/>
      <protection locked="0"/>
    </xf>
    <xf numFmtId="43" fontId="8" fillId="2" borderId="0" xfId="1" applyFont="1" applyFill="1" applyBorder="1" applyAlignment="1" applyProtection="1">
      <alignment vertical="top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460936</xdr:colOff>
      <xdr:row>40</xdr:row>
      <xdr:rowOff>5012</xdr:rowOff>
    </xdr:from>
    <xdr:to>
      <xdr:col>3</xdr:col>
      <xdr:colOff>3042211</xdr:colOff>
      <xdr:row>45</xdr:row>
      <xdr:rowOff>10581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080061" y="10587287"/>
          <a:ext cx="2581275" cy="8056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299063</xdr:colOff>
      <xdr:row>40</xdr:row>
      <xdr:rowOff>35933</xdr:rowOff>
    </xdr:from>
    <xdr:to>
      <xdr:col>8</xdr:col>
      <xdr:colOff>759202</xdr:colOff>
      <xdr:row>45</xdr:row>
      <xdr:rowOff>41502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6490313" y="10618208"/>
          <a:ext cx="2708039" cy="8056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68"/>
  <sheetViews>
    <sheetView showGridLines="0" tabSelected="1" view="pageLayout" zoomScale="90" zoomScaleNormal="85" zoomScalePageLayoutView="90" workbookViewId="0">
      <selection activeCell="D16" sqref="D16"/>
    </sheetView>
  </sheetViews>
  <sheetFormatPr baseColWidth="10" defaultRowHeight="12.75" x14ac:dyDescent="0.2"/>
  <cols>
    <col min="1" max="1" width="1.140625" style="1" customWidth="1"/>
    <col min="2" max="3" width="3.7109375" style="22" customWidth="1"/>
    <col min="4" max="4" width="46.42578125" style="22" customWidth="1"/>
    <col min="5" max="9" width="15.7109375" style="22" customWidth="1"/>
    <col min="10" max="10" width="18.85546875" style="22" customWidth="1"/>
    <col min="11" max="11" width="2" style="1" customWidth="1"/>
    <col min="12" max="16384" width="11.42578125" style="22"/>
  </cols>
  <sheetData>
    <row r="1" spans="1:10" ht="18.7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0" ht="15" customHeight="1" x14ac:dyDescent="0.2">
      <c r="B2" s="3"/>
      <c r="C2" s="3"/>
      <c r="D2" s="2" t="s">
        <v>1</v>
      </c>
      <c r="E2" s="2"/>
      <c r="F2" s="2"/>
      <c r="G2" s="2"/>
      <c r="H2" s="2"/>
      <c r="I2" s="2"/>
      <c r="J2" s="2"/>
    </row>
    <row r="3" spans="1:10" ht="15" customHeight="1" x14ac:dyDescent="0.2">
      <c r="B3" s="2" t="s">
        <v>2</v>
      </c>
      <c r="C3" s="2"/>
      <c r="D3" s="2"/>
      <c r="E3" s="2"/>
      <c r="F3" s="2"/>
      <c r="G3" s="2"/>
      <c r="H3" s="2"/>
      <c r="I3" s="2"/>
      <c r="J3" s="2"/>
    </row>
    <row r="4" spans="1:10" s="1" customFormat="1" ht="8.25" customHeight="1" x14ac:dyDescent="0.2">
      <c r="A4" s="4"/>
      <c r="B4" s="5"/>
      <c r="C4" s="5"/>
      <c r="D4" s="5"/>
      <c r="E4" s="6"/>
      <c r="F4" s="7"/>
      <c r="G4" s="7"/>
      <c r="H4" s="7"/>
      <c r="I4" s="7"/>
      <c r="J4" s="7"/>
    </row>
    <row r="5" spans="1:10" s="1" customFormat="1" ht="13.5" customHeight="1" x14ac:dyDescent="0.2">
      <c r="A5" s="4"/>
      <c r="B5" s="8"/>
      <c r="D5" s="9" t="s">
        <v>3</v>
      </c>
      <c r="E5" s="10" t="s">
        <v>4</v>
      </c>
      <c r="F5" s="10"/>
      <c r="G5" s="10"/>
      <c r="H5" s="10"/>
      <c r="I5" s="10"/>
      <c r="J5" s="11"/>
    </row>
    <row r="6" spans="1:10" ht="12" customHeight="1" x14ac:dyDescent="0.2">
      <c r="A6" s="4"/>
      <c r="B6" s="27" t="s">
        <v>20</v>
      </c>
      <c r="C6" s="28"/>
      <c r="D6" s="29"/>
      <c r="E6" s="30" t="s">
        <v>5</v>
      </c>
      <c r="F6" s="31"/>
      <c r="G6" s="31"/>
      <c r="H6" s="31"/>
      <c r="I6" s="32"/>
      <c r="J6" s="33" t="s">
        <v>6</v>
      </c>
    </row>
    <row r="7" spans="1:10" ht="38.25" customHeight="1" x14ac:dyDescent="0.2">
      <c r="A7" s="4"/>
      <c r="B7" s="34"/>
      <c r="C7" s="35"/>
      <c r="D7" s="36"/>
      <c r="E7" s="12" t="s">
        <v>7</v>
      </c>
      <c r="F7" s="13" t="s">
        <v>8</v>
      </c>
      <c r="G7" s="12" t="s">
        <v>9</v>
      </c>
      <c r="H7" s="12" t="s">
        <v>10</v>
      </c>
      <c r="I7" s="12" t="s">
        <v>11</v>
      </c>
      <c r="J7" s="37"/>
    </row>
    <row r="8" spans="1:10" ht="12" customHeight="1" x14ac:dyDescent="0.2">
      <c r="A8" s="4"/>
      <c r="B8" s="38"/>
      <c r="C8" s="39"/>
      <c r="D8" s="40"/>
      <c r="E8" s="12" t="s">
        <v>12</v>
      </c>
      <c r="F8" s="12" t="s">
        <v>13</v>
      </c>
      <c r="G8" s="12" t="s">
        <v>14</v>
      </c>
      <c r="H8" s="12" t="s">
        <v>15</v>
      </c>
      <c r="I8" s="12" t="s">
        <v>16</v>
      </c>
      <c r="J8" s="12" t="s">
        <v>17</v>
      </c>
    </row>
    <row r="9" spans="1:10" ht="12" customHeight="1" x14ac:dyDescent="0.2">
      <c r="A9" s="14"/>
      <c r="B9" s="15"/>
      <c r="C9" s="16"/>
      <c r="D9" s="17"/>
      <c r="E9" s="18"/>
      <c r="F9" s="41"/>
      <c r="G9" s="18"/>
      <c r="H9" s="42"/>
      <c r="I9" s="18"/>
      <c r="J9" s="18"/>
    </row>
    <row r="10" spans="1:10" ht="12" customHeight="1" x14ac:dyDescent="0.2">
      <c r="A10" s="14"/>
      <c r="B10" s="43" t="s">
        <v>21</v>
      </c>
      <c r="C10" s="44"/>
      <c r="D10" s="45"/>
      <c r="E10" s="21">
        <f>+E11+E13</f>
        <v>428090</v>
      </c>
      <c r="F10" s="20">
        <f>+F11+F13+F14</f>
        <v>331207.78999999998</v>
      </c>
      <c r="G10" s="21">
        <f>E10+F10</f>
        <v>759297.79</v>
      </c>
      <c r="H10" s="20">
        <f>+H11+H13</f>
        <v>606658.31000000006</v>
      </c>
      <c r="I10" s="21">
        <f>+I11+I13</f>
        <v>606658.31000000006</v>
      </c>
      <c r="J10" s="46">
        <f>-(-I10+E10)</f>
        <v>178568.31000000006</v>
      </c>
    </row>
    <row r="11" spans="1:10" ht="12" customHeight="1" x14ac:dyDescent="0.2">
      <c r="A11" s="14"/>
      <c r="B11" s="43" t="s">
        <v>22</v>
      </c>
      <c r="C11" s="44"/>
      <c r="D11" s="45"/>
      <c r="E11" s="21">
        <f>+E12</f>
        <v>428090</v>
      </c>
      <c r="F11" s="20">
        <f>+F12</f>
        <v>126968.31</v>
      </c>
      <c r="G11" s="21">
        <f t="shared" ref="G11:G22" si="0">E11+F11</f>
        <v>555058.31000000006</v>
      </c>
      <c r="H11" s="20">
        <f>+H12</f>
        <v>503558.31</v>
      </c>
      <c r="I11" s="21">
        <f>+I12</f>
        <v>503558.31</v>
      </c>
      <c r="J11" s="19">
        <f>-(-I11+E11)</f>
        <v>75468.31</v>
      </c>
    </row>
    <row r="12" spans="1:10" ht="12" customHeight="1" x14ac:dyDescent="0.2">
      <c r="A12" s="14"/>
      <c r="B12" s="43" t="s">
        <v>23</v>
      </c>
      <c r="C12" s="44"/>
      <c r="D12" s="45"/>
      <c r="E12" s="21">
        <v>428090</v>
      </c>
      <c r="F12" s="20">
        <v>126968.31</v>
      </c>
      <c r="G12" s="21">
        <v>479556.44</v>
      </c>
      <c r="H12" s="20">
        <v>503558.31</v>
      </c>
      <c r="I12" s="21">
        <v>503558.31</v>
      </c>
      <c r="J12" s="19">
        <f>-(-I12+E12)</f>
        <v>75468.31</v>
      </c>
    </row>
    <row r="13" spans="1:10" ht="12" customHeight="1" x14ac:dyDescent="0.2">
      <c r="A13" s="14"/>
      <c r="B13" s="43" t="s">
        <v>24</v>
      </c>
      <c r="C13" s="44"/>
      <c r="D13" s="45"/>
      <c r="E13" s="21">
        <v>0</v>
      </c>
      <c r="F13" s="20">
        <v>103100</v>
      </c>
      <c r="G13" s="21">
        <v>99100</v>
      </c>
      <c r="H13" s="20">
        <f>+H14</f>
        <v>103100</v>
      </c>
      <c r="I13" s="21">
        <f>+I14</f>
        <v>103100</v>
      </c>
      <c r="J13" s="19">
        <f>-(-I13+E13)</f>
        <v>103100</v>
      </c>
    </row>
    <row r="14" spans="1:10" ht="12" customHeight="1" x14ac:dyDescent="0.2">
      <c r="A14" s="14"/>
      <c r="B14" s="43" t="s">
        <v>25</v>
      </c>
      <c r="C14" s="44"/>
      <c r="D14" s="45"/>
      <c r="E14" s="21">
        <v>0</v>
      </c>
      <c r="F14" s="20">
        <v>101139.48</v>
      </c>
      <c r="G14" s="21">
        <v>101139.48</v>
      </c>
      <c r="H14" s="20">
        <v>103100</v>
      </c>
      <c r="I14" s="21">
        <v>103100</v>
      </c>
      <c r="J14" s="19">
        <f>-(-I14+E14)</f>
        <v>103100</v>
      </c>
    </row>
    <row r="15" spans="1:10" ht="12" customHeight="1" x14ac:dyDescent="0.2">
      <c r="A15" s="14"/>
      <c r="B15" s="43"/>
      <c r="C15" s="47"/>
      <c r="D15" s="48"/>
      <c r="E15" s="21"/>
      <c r="F15" s="49"/>
      <c r="G15" s="21"/>
      <c r="H15" s="50"/>
      <c r="I15" s="21"/>
      <c r="J15" s="46">
        <f>(I15-E15)</f>
        <v>0</v>
      </c>
    </row>
    <row r="16" spans="1:10" ht="12" customHeight="1" x14ac:dyDescent="0.2">
      <c r="A16" s="14"/>
      <c r="B16" s="43" t="s">
        <v>26</v>
      </c>
      <c r="C16" s="47"/>
      <c r="D16" s="48"/>
      <c r="E16" s="21">
        <v>0</v>
      </c>
      <c r="F16" s="20">
        <f>+F17+F19+F21</f>
        <v>27162580.77</v>
      </c>
      <c r="G16" s="21">
        <f t="shared" si="0"/>
        <v>27162580.77</v>
      </c>
      <c r="H16" s="20">
        <f>+H17+H19+H21</f>
        <v>26178381.869999997</v>
      </c>
      <c r="I16" s="20">
        <f>+I17+I19+I21</f>
        <v>26178381.869999997</v>
      </c>
      <c r="J16" s="46">
        <f>-(-I16+E16)</f>
        <v>26178381.869999997</v>
      </c>
    </row>
    <row r="17" spans="1:10" ht="12" customHeight="1" x14ac:dyDescent="0.2">
      <c r="A17" s="14"/>
      <c r="B17" s="43" t="s">
        <v>24</v>
      </c>
      <c r="C17" s="47"/>
      <c r="D17" s="48"/>
      <c r="E17" s="21">
        <v>0</v>
      </c>
      <c r="F17" s="20">
        <f>+F18</f>
        <v>984206.77</v>
      </c>
      <c r="G17" s="21">
        <f t="shared" si="0"/>
        <v>984206.77</v>
      </c>
      <c r="H17" s="20">
        <f>+H18</f>
        <v>7.87</v>
      </c>
      <c r="I17" s="21">
        <f>+I18</f>
        <v>7.87</v>
      </c>
      <c r="J17" s="19">
        <f>-(-I17+E17)</f>
        <v>7.87</v>
      </c>
    </row>
    <row r="18" spans="1:10" ht="12" customHeight="1" x14ac:dyDescent="0.2">
      <c r="A18" s="14"/>
      <c r="B18" s="43" t="s">
        <v>25</v>
      </c>
      <c r="C18" s="47"/>
      <c r="D18" s="48"/>
      <c r="E18" s="21">
        <v>0</v>
      </c>
      <c r="F18" s="20">
        <v>984206.77</v>
      </c>
      <c r="G18" s="21">
        <f t="shared" si="0"/>
        <v>984206.77</v>
      </c>
      <c r="H18" s="20">
        <v>7.87</v>
      </c>
      <c r="I18" s="21">
        <v>7.87</v>
      </c>
      <c r="J18" s="19">
        <f>-(-I18+E18)</f>
        <v>7.87</v>
      </c>
    </row>
    <row r="19" spans="1:10" ht="12" customHeight="1" x14ac:dyDescent="0.2">
      <c r="A19" s="14"/>
      <c r="B19" s="43" t="s">
        <v>27</v>
      </c>
      <c r="C19" s="6"/>
      <c r="D19" s="48"/>
      <c r="E19" s="21">
        <v>0</v>
      </c>
      <c r="F19" s="20">
        <f>+F20</f>
        <v>15198433.310000001</v>
      </c>
      <c r="G19" s="21">
        <f t="shared" si="0"/>
        <v>15198433.310000001</v>
      </c>
      <c r="H19" s="20">
        <f>+H20</f>
        <v>15198433.310000001</v>
      </c>
      <c r="I19" s="21">
        <f>+I20</f>
        <v>15198433.310000001</v>
      </c>
      <c r="J19" s="19">
        <f>-(-I19+E19)</f>
        <v>15198433.310000001</v>
      </c>
    </row>
    <row r="20" spans="1:10" ht="12" customHeight="1" x14ac:dyDescent="0.2">
      <c r="A20" s="14"/>
      <c r="B20" s="43" t="s">
        <v>28</v>
      </c>
      <c r="C20" s="6"/>
      <c r="D20" s="48"/>
      <c r="E20" s="21">
        <v>0</v>
      </c>
      <c r="F20" s="20">
        <v>15198433.310000001</v>
      </c>
      <c r="G20" s="21">
        <f t="shared" si="0"/>
        <v>15198433.310000001</v>
      </c>
      <c r="H20" s="20">
        <v>15198433.310000001</v>
      </c>
      <c r="I20" s="21">
        <v>15198433.310000001</v>
      </c>
      <c r="J20" s="19">
        <f>-(-I20+E20)</f>
        <v>15198433.310000001</v>
      </c>
    </row>
    <row r="21" spans="1:10" ht="12" customHeight="1" x14ac:dyDescent="0.2">
      <c r="A21" s="14"/>
      <c r="B21" s="43" t="s">
        <v>29</v>
      </c>
      <c r="C21" s="6"/>
      <c r="D21" s="48"/>
      <c r="E21" s="21">
        <v>0</v>
      </c>
      <c r="F21" s="20">
        <f>+F22</f>
        <v>10979940.689999999</v>
      </c>
      <c r="G21" s="21">
        <f t="shared" si="0"/>
        <v>10979940.689999999</v>
      </c>
      <c r="H21" s="20">
        <f>+H22</f>
        <v>10979940.689999999</v>
      </c>
      <c r="I21" s="21">
        <f>+I22</f>
        <v>10979940.689999999</v>
      </c>
      <c r="J21" s="19"/>
    </row>
    <row r="22" spans="1:10" ht="12" customHeight="1" x14ac:dyDescent="0.2">
      <c r="A22" s="14"/>
      <c r="B22" s="43" t="s">
        <v>30</v>
      </c>
      <c r="C22" s="6"/>
      <c r="D22" s="48"/>
      <c r="E22" s="21">
        <v>0</v>
      </c>
      <c r="F22" s="20">
        <v>10979940.689999999</v>
      </c>
      <c r="G22" s="21">
        <f t="shared" si="0"/>
        <v>10979940.689999999</v>
      </c>
      <c r="H22" s="20">
        <v>10979940.689999999</v>
      </c>
      <c r="I22" s="21">
        <v>10979940.689999999</v>
      </c>
      <c r="J22" s="19"/>
    </row>
    <row r="23" spans="1:10" ht="12" customHeight="1" x14ac:dyDescent="0.2">
      <c r="A23" s="14"/>
      <c r="B23" s="43"/>
      <c r="C23" s="47"/>
      <c r="D23" s="48"/>
      <c r="E23" s="51"/>
      <c r="F23" s="52"/>
      <c r="G23" s="21"/>
      <c r="H23" s="43"/>
      <c r="I23" s="53"/>
      <c r="J23" s="46">
        <f>-(I23-E23)</f>
        <v>0</v>
      </c>
    </row>
    <row r="24" spans="1:10" ht="12" customHeight="1" x14ac:dyDescent="0.2">
      <c r="A24" s="14"/>
      <c r="B24" s="43" t="s">
        <v>31</v>
      </c>
      <c r="C24" s="6"/>
      <c r="D24" s="48"/>
      <c r="E24" s="21">
        <f>+E27</f>
        <v>16152635.42</v>
      </c>
      <c r="F24" s="20">
        <f>+F25+F27</f>
        <v>65717303</v>
      </c>
      <c r="G24" s="21">
        <f>E24+F24</f>
        <v>81869938.420000002</v>
      </c>
      <c r="H24" s="20">
        <f>+H25+H27</f>
        <v>81671185.689999998</v>
      </c>
      <c r="I24" s="21">
        <f>+I25+I27</f>
        <v>81671185.689999998</v>
      </c>
      <c r="J24" s="46">
        <f>-(-I24+E24)</f>
        <v>65518550.269999996</v>
      </c>
    </row>
    <row r="25" spans="1:10" ht="12" customHeight="1" x14ac:dyDescent="0.2">
      <c r="A25" s="14"/>
      <c r="B25" s="43" t="s">
        <v>22</v>
      </c>
      <c r="C25" s="6"/>
      <c r="D25" s="48"/>
      <c r="E25" s="21">
        <v>0</v>
      </c>
      <c r="F25" s="20">
        <f>+F26</f>
        <v>0</v>
      </c>
      <c r="G25" s="21">
        <f>E25+F25</f>
        <v>0</v>
      </c>
      <c r="H25" s="20">
        <f>+H26</f>
        <v>0</v>
      </c>
      <c r="I25" s="21">
        <f>+I26</f>
        <v>0</v>
      </c>
      <c r="J25" s="19">
        <f>-(-I25+E25)</f>
        <v>0</v>
      </c>
    </row>
    <row r="26" spans="1:10" ht="12" customHeight="1" x14ac:dyDescent="0.2">
      <c r="A26" s="14"/>
      <c r="B26" s="43" t="s">
        <v>23</v>
      </c>
      <c r="C26" s="6"/>
      <c r="D26" s="48"/>
      <c r="E26" s="21">
        <v>0</v>
      </c>
      <c r="F26" s="20">
        <v>0</v>
      </c>
      <c r="G26" s="21">
        <f>E26+F26</f>
        <v>0</v>
      </c>
      <c r="H26" s="20">
        <v>0</v>
      </c>
      <c r="I26" s="21">
        <v>0</v>
      </c>
      <c r="J26" s="19">
        <f>-(-I26+E26)</f>
        <v>0</v>
      </c>
    </row>
    <row r="27" spans="1:10" ht="12" customHeight="1" x14ac:dyDescent="0.2">
      <c r="A27" s="14"/>
      <c r="B27" s="43" t="s">
        <v>29</v>
      </c>
      <c r="C27" s="6"/>
      <c r="D27" s="48"/>
      <c r="E27" s="21">
        <f>+E28</f>
        <v>16152635.42</v>
      </c>
      <c r="F27" s="20">
        <f>+F28</f>
        <v>65717303</v>
      </c>
      <c r="G27" s="21">
        <f>E27+F27</f>
        <v>81869938.420000002</v>
      </c>
      <c r="H27" s="20">
        <f>+H28</f>
        <v>81671185.689999998</v>
      </c>
      <c r="I27" s="21">
        <f>+I28</f>
        <v>81671185.689999998</v>
      </c>
      <c r="J27" s="19">
        <f>-(-I27+E27)</f>
        <v>65518550.269999996</v>
      </c>
    </row>
    <row r="28" spans="1:10" ht="12" customHeight="1" x14ac:dyDescent="0.2">
      <c r="A28" s="14"/>
      <c r="B28" s="43" t="s">
        <v>30</v>
      </c>
      <c r="C28" s="54"/>
      <c r="D28" s="55"/>
      <c r="E28" s="21">
        <v>16152635.42</v>
      </c>
      <c r="F28" s="20">
        <v>65717303</v>
      </c>
      <c r="G28" s="21">
        <f>E28+F28</f>
        <v>81869938.420000002</v>
      </c>
      <c r="H28" s="20">
        <v>81671185.689999998</v>
      </c>
      <c r="I28" s="21">
        <v>81671185.689999998</v>
      </c>
      <c r="J28" s="19">
        <f>-(-I28+E28)</f>
        <v>65518550.269999996</v>
      </c>
    </row>
    <row r="29" spans="1:10" ht="12" customHeight="1" x14ac:dyDescent="0.2">
      <c r="A29" s="14"/>
      <c r="B29" s="43"/>
      <c r="C29" s="54"/>
      <c r="D29" s="55"/>
      <c r="E29" s="21"/>
      <c r="F29" s="52"/>
      <c r="G29" s="21"/>
      <c r="H29" s="50"/>
      <c r="I29" s="21"/>
      <c r="J29" s="46">
        <f>(-I29+E29)</f>
        <v>0</v>
      </c>
    </row>
    <row r="30" spans="1:10" ht="12" customHeight="1" x14ac:dyDescent="0.2">
      <c r="A30" s="14"/>
      <c r="B30" s="43" t="s">
        <v>32</v>
      </c>
      <c r="C30" s="54"/>
      <c r="D30" s="55"/>
      <c r="E30" s="21">
        <v>0</v>
      </c>
      <c r="F30" s="20">
        <f>+F31+F34</f>
        <v>785676.88</v>
      </c>
      <c r="G30" s="21">
        <f>E30+F30</f>
        <v>785676.88</v>
      </c>
      <c r="H30" s="20">
        <f>+H31+H34</f>
        <v>735800</v>
      </c>
      <c r="I30" s="20">
        <f>+I31+I34</f>
        <v>735800</v>
      </c>
      <c r="J30" s="46">
        <f>-(-I30+E30)</f>
        <v>735800</v>
      </c>
    </row>
    <row r="31" spans="1:10" ht="12" customHeight="1" x14ac:dyDescent="0.2">
      <c r="A31" s="14"/>
      <c r="B31" s="43" t="s">
        <v>24</v>
      </c>
      <c r="C31" s="56"/>
      <c r="D31" s="57"/>
      <c r="E31" s="21">
        <v>0</v>
      </c>
      <c r="F31" s="20">
        <f>+F32+F33</f>
        <v>523176.88</v>
      </c>
      <c r="G31" s="21">
        <f>E31+F31</f>
        <v>523176.88</v>
      </c>
      <c r="H31" s="20">
        <f>+H32+H33</f>
        <v>473300</v>
      </c>
      <c r="I31" s="20">
        <f>+I32+I33</f>
        <v>473300</v>
      </c>
      <c r="J31" s="19">
        <f>-(-I31+E31)</f>
        <v>473300</v>
      </c>
    </row>
    <row r="32" spans="1:10" ht="12" customHeight="1" x14ac:dyDescent="0.2">
      <c r="A32" s="14"/>
      <c r="B32" s="43" t="s">
        <v>33</v>
      </c>
      <c r="C32" s="56"/>
      <c r="D32" s="57"/>
      <c r="E32" s="21">
        <v>0</v>
      </c>
      <c r="F32" s="20">
        <v>473300</v>
      </c>
      <c r="G32" s="21">
        <f>E32+F32</f>
        <v>473300</v>
      </c>
      <c r="H32" s="20">
        <v>473300</v>
      </c>
      <c r="I32" s="21">
        <v>473300</v>
      </c>
      <c r="J32" s="19">
        <f>-(-I32+E32)</f>
        <v>473300</v>
      </c>
    </row>
    <row r="33" spans="1:11" ht="12" customHeight="1" x14ac:dyDescent="0.2">
      <c r="A33" s="14"/>
      <c r="B33" s="43" t="s">
        <v>25</v>
      </c>
      <c r="C33" s="56"/>
      <c r="D33" s="57"/>
      <c r="E33" s="21">
        <v>0</v>
      </c>
      <c r="F33" s="20">
        <v>49876.88</v>
      </c>
      <c r="G33" s="21">
        <f>E33+F33</f>
        <v>49876.88</v>
      </c>
      <c r="H33" s="20">
        <v>0</v>
      </c>
      <c r="I33" s="21">
        <v>0</v>
      </c>
      <c r="J33" s="19">
        <f>-(-I33+E33)</f>
        <v>0</v>
      </c>
    </row>
    <row r="34" spans="1:11" ht="12" customHeight="1" x14ac:dyDescent="0.2">
      <c r="A34" s="14"/>
      <c r="B34" s="58" t="s">
        <v>27</v>
      </c>
      <c r="C34" s="23"/>
      <c r="D34" s="24"/>
      <c r="E34" s="59">
        <v>0</v>
      </c>
      <c r="F34" s="20">
        <v>262500</v>
      </c>
      <c r="G34" s="25">
        <f>E34+F34</f>
        <v>262500</v>
      </c>
      <c r="H34" s="60">
        <v>262500</v>
      </c>
      <c r="I34" s="25">
        <v>262500</v>
      </c>
      <c r="J34" s="25"/>
    </row>
    <row r="35" spans="1:11" ht="12" customHeight="1" x14ac:dyDescent="0.2">
      <c r="A35" s="4"/>
      <c r="B35" s="61"/>
      <c r="C35" s="62"/>
      <c r="D35" s="63" t="s">
        <v>18</v>
      </c>
      <c r="E35" s="26">
        <f>E10+E16+E28+E32</f>
        <v>16580725.42</v>
      </c>
      <c r="F35" s="26">
        <f>F10+F16+F24+F30</f>
        <v>93996768.439999998</v>
      </c>
      <c r="G35" s="26">
        <f>G10+G16+G24+G30</f>
        <v>110577493.86</v>
      </c>
      <c r="H35" s="26">
        <f>H10+H16+H24+H30</f>
        <v>109192025.86999999</v>
      </c>
      <c r="I35" s="26">
        <f>I10+I16+I24+I30</f>
        <v>109192025.86999999</v>
      </c>
      <c r="J35" s="19">
        <f>-(-I35+E35)</f>
        <v>92611300.449999988</v>
      </c>
    </row>
    <row r="36" spans="1:11" ht="12.75" customHeight="1" x14ac:dyDescent="0.2">
      <c r="A36" s="14"/>
      <c r="B36" s="64" t="s">
        <v>34</v>
      </c>
      <c r="C36" s="65"/>
      <c r="D36" s="65"/>
      <c r="E36" s="65"/>
      <c r="F36" s="66"/>
      <c r="G36" s="66"/>
      <c r="H36" s="67" t="s">
        <v>19</v>
      </c>
      <c r="I36" s="68"/>
      <c r="J36" s="69">
        <v>0</v>
      </c>
    </row>
    <row r="37" spans="1:11" x14ac:dyDescent="0.2">
      <c r="A37" s="14"/>
      <c r="B37" s="70"/>
      <c r="C37" s="70"/>
      <c r="D37" s="70"/>
      <c r="E37" s="70"/>
      <c r="F37" s="70"/>
      <c r="G37" s="70"/>
      <c r="H37" s="70"/>
      <c r="I37" s="70"/>
      <c r="J37" s="70"/>
    </row>
    <row r="38" spans="1:11" x14ac:dyDescent="0.2">
      <c r="B38" s="64" t="s">
        <v>35</v>
      </c>
      <c r="C38" s="64"/>
      <c r="D38" s="64"/>
      <c r="E38" s="64"/>
      <c r="F38" s="64"/>
      <c r="G38" s="64"/>
      <c r="H38" s="64"/>
      <c r="I38" s="64"/>
      <c r="J38" s="64"/>
    </row>
    <row r="39" spans="1:11" x14ac:dyDescent="0.2">
      <c r="B39" s="1"/>
      <c r="C39" s="1"/>
      <c r="D39" s="1"/>
      <c r="E39" s="1"/>
      <c r="F39" s="1"/>
      <c r="G39" s="1"/>
      <c r="H39" s="1"/>
      <c r="I39" s="1"/>
      <c r="J39" s="1"/>
    </row>
    <row r="40" spans="1:11" x14ac:dyDescent="0.2">
      <c r="B40" s="1"/>
      <c r="C40" s="1"/>
      <c r="D40" s="1"/>
      <c r="E40" s="1"/>
      <c r="F40" s="1"/>
      <c r="G40" s="1"/>
      <c r="H40" s="1"/>
      <c r="I40" s="1"/>
      <c r="J40" s="1"/>
    </row>
    <row r="41" spans="1:11" x14ac:dyDescent="0.2">
      <c r="C41" s="54"/>
      <c r="D41" s="54"/>
      <c r="E41" s="54"/>
      <c r="F41" s="54"/>
      <c r="G41" s="54"/>
      <c r="H41" s="54"/>
      <c r="I41" s="54"/>
      <c r="J41" s="54"/>
      <c r="K41" s="6"/>
    </row>
    <row r="42" spans="1:11" x14ac:dyDescent="0.2">
      <c r="C42" s="54"/>
      <c r="D42" s="54"/>
      <c r="E42" s="54"/>
      <c r="F42" s="54"/>
      <c r="G42" s="54"/>
      <c r="H42" s="54"/>
      <c r="I42" s="54"/>
      <c r="J42" s="54"/>
      <c r="K42" s="6"/>
    </row>
    <row r="43" spans="1:11" x14ac:dyDescent="0.2">
      <c r="C43" s="54"/>
      <c r="D43" s="71"/>
      <c r="E43" s="71"/>
      <c r="F43" s="72"/>
      <c r="G43" s="72"/>
      <c r="H43" s="71"/>
      <c r="I43" s="71"/>
      <c r="J43" s="71"/>
      <c r="K43" s="71"/>
    </row>
    <row r="44" spans="1:11" ht="12" customHeight="1" x14ac:dyDescent="0.2">
      <c r="C44" s="54"/>
      <c r="D44" s="73"/>
      <c r="E44" s="73"/>
      <c r="F44" s="74"/>
      <c r="G44" s="74"/>
      <c r="H44" s="73"/>
      <c r="I44" s="73"/>
      <c r="J44" s="73"/>
      <c r="K44" s="73"/>
    </row>
    <row r="68" spans="8:8" x14ac:dyDescent="0.2"/>
  </sheetData>
  <mergeCells count="13">
    <mergeCell ref="J6:J7"/>
    <mergeCell ref="H36:I36"/>
    <mergeCell ref="B37:J37"/>
    <mergeCell ref="D43:E43"/>
    <mergeCell ref="H43:K43"/>
    <mergeCell ref="D44:E44"/>
    <mergeCell ref="H44:K44"/>
    <mergeCell ref="B6:D8"/>
    <mergeCell ref="E6:I6"/>
    <mergeCell ref="B1:J1"/>
    <mergeCell ref="D2:J2"/>
    <mergeCell ref="B3:J3"/>
    <mergeCell ref="E5:I5"/>
  </mergeCells>
  <pageMargins left="1.57" right="0.7" top="0.37" bottom="0.75" header="0.3" footer="0.3"/>
  <pageSetup scale="46" orientation="landscape" horizontalDpi="4294967294" verticalDpi="4294967294" r:id="rId1"/>
  <headerFoot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2019-01-22T14:18:31Z</dcterms:created>
  <dcterms:modified xsi:type="dcterms:W3CDTF">2019-01-22T14:24:14Z</dcterms:modified>
</cp:coreProperties>
</file>